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ldo.juric\Documents\Personal\HVAC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2" i="1" l="1"/>
  <c r="F11" i="1"/>
  <c r="F10" i="1"/>
  <c r="P9" i="1"/>
  <c r="I10" i="1"/>
  <c r="L9" i="1" l="1"/>
  <c r="N9" i="1"/>
  <c r="J9" i="1" l="1"/>
  <c r="H9" i="1"/>
  <c r="P10" i="1" l="1"/>
  <c r="N10" i="1"/>
  <c r="L10" i="1"/>
  <c r="J10" i="1"/>
  <c r="H10" i="1"/>
  <c r="H12" i="1"/>
  <c r="L11" i="1" l="1"/>
  <c r="P11" i="1"/>
  <c r="N11" i="1"/>
  <c r="H11" i="1"/>
  <c r="H13" i="1" s="1"/>
  <c r="J11" i="1"/>
  <c r="N12" i="1" l="1"/>
  <c r="N13" i="1" s="1"/>
  <c r="L12" i="1"/>
  <c r="L13" i="1" s="1"/>
  <c r="P12" i="1"/>
  <c r="P13" i="1" s="1"/>
  <c r="J12" i="1"/>
  <c r="J13" i="1" s="1"/>
  <c r="Q13" i="1" l="1"/>
</calcChain>
</file>

<file path=xl/sharedStrings.xml><?xml version="1.0" encoding="utf-8"?>
<sst xmlns="http://schemas.openxmlformats.org/spreadsheetml/2006/main" count="24" uniqueCount="24">
  <si>
    <t>U-Factor</t>
  </si>
  <si>
    <t>R13</t>
  </si>
  <si>
    <t>Walls</t>
  </si>
  <si>
    <t>Windows</t>
  </si>
  <si>
    <t>Doors</t>
  </si>
  <si>
    <t>Attic</t>
  </si>
  <si>
    <t>R50</t>
  </si>
  <si>
    <t>Total Heat Loss</t>
  </si>
  <si>
    <t>Heat loss /sf</t>
  </si>
  <si>
    <t>Living Room  sf areas</t>
  </si>
  <si>
    <t>Total Heat Loss -Living Room</t>
  </si>
  <si>
    <t>Delta-T</t>
  </si>
  <si>
    <t>Dinning, Kitchen &amp; Entryway</t>
  </si>
  <si>
    <t>Total Heat Loss Dinning, Kitchen &amp; Entryway</t>
  </si>
  <si>
    <t>Bedroom 1</t>
  </si>
  <si>
    <t>Total Heat Loss Bedroom 1</t>
  </si>
  <si>
    <t>Bedroom 2 (L)</t>
  </si>
  <si>
    <t>Bedroom 3 (D)</t>
  </si>
  <si>
    <t>Total Heat Loss Bedroom 3 (D)</t>
  </si>
  <si>
    <t>Total Heat Loss Bedroom 2 (L)</t>
  </si>
  <si>
    <t>Total House Heat Loss</t>
  </si>
  <si>
    <t>Indoor Design Temp</t>
  </si>
  <si>
    <t>Outdoor Summer Design Temp</t>
  </si>
  <si>
    <t>Outdoor Winter Design 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</si>
</sst>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164" fontId="0" fillId="0" borderId="1" xfId="1" applyNumberFormat="1" applyFont="1" applyBorder="1"/>
    <xf numFmtId="0" fontId="2" fillId="0" borderId="1" xfId="0" applyFont="1" applyBorder="1"/>
    <xf numFmtId="43" fontId="2" fillId="0" borderId="1" xfId="0" applyNumberFormat="1" applyFont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3"/>
  <sheetViews>
    <sheetView tabSelected="1" workbookViewId="0">
      <selection activeCell="J19" sqref="J19"/>
    </sheetView>
  </sheetViews>
  <sheetFormatPr defaultRowHeight="15" x14ac:dyDescent="0.25"/>
  <cols>
    <col min="4" max="4" width="10.42578125" customWidth="1"/>
    <col min="5" max="5" width="13" customWidth="1"/>
    <col min="6" max="6" width="8.85546875" customWidth="1"/>
    <col min="7" max="7" width="11.85546875" customWidth="1"/>
    <col min="8" max="8" width="13.7109375" customWidth="1"/>
    <col min="9" max="9" width="11.28515625" customWidth="1"/>
    <col min="10" max="10" width="13.28515625" customWidth="1"/>
    <col min="11" max="11" width="11.28515625" customWidth="1"/>
    <col min="12" max="12" width="13.28515625" customWidth="1"/>
    <col min="13" max="13" width="9.140625" customWidth="1"/>
    <col min="14" max="14" width="11.28515625" customWidth="1"/>
    <col min="15" max="15" width="8.85546875" customWidth="1"/>
    <col min="16" max="17" width="12.140625" customWidth="1"/>
  </cols>
  <sheetData>
    <row r="2" spans="2:17" x14ac:dyDescent="0.25">
      <c r="B2" s="1" t="s">
        <v>23</v>
      </c>
      <c r="C2" s="1"/>
      <c r="D2" s="1"/>
      <c r="E2" s="1">
        <v>-3</v>
      </c>
    </row>
    <row r="3" spans="2:17" x14ac:dyDescent="0.25">
      <c r="B3" s="1" t="s">
        <v>22</v>
      </c>
      <c r="C3" s="1"/>
      <c r="D3" s="1"/>
      <c r="E3" s="1">
        <v>88</v>
      </c>
    </row>
    <row r="4" spans="2:17" x14ac:dyDescent="0.25">
      <c r="B4" s="1" t="s">
        <v>21</v>
      </c>
      <c r="C4" s="1"/>
      <c r="D4" s="1"/>
      <c r="E4" s="1">
        <v>71</v>
      </c>
    </row>
    <row r="8" spans="2:17" ht="60" x14ac:dyDescent="0.25">
      <c r="D8" s="4" t="s">
        <v>0</v>
      </c>
      <c r="E8" s="4" t="s">
        <v>8</v>
      </c>
      <c r="F8" s="3" t="s">
        <v>11</v>
      </c>
      <c r="G8" s="3" t="s">
        <v>9</v>
      </c>
      <c r="H8" s="4" t="s">
        <v>10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19</v>
      </c>
      <c r="O8" s="3" t="s">
        <v>17</v>
      </c>
      <c r="P8" s="3" t="s">
        <v>18</v>
      </c>
      <c r="Q8" s="3" t="s">
        <v>20</v>
      </c>
    </row>
    <row r="9" spans="2:17" x14ac:dyDescent="0.25">
      <c r="B9" s="1" t="s">
        <v>2</v>
      </c>
      <c r="C9" s="1" t="s">
        <v>1</v>
      </c>
      <c r="D9" s="1">
        <v>9.5000000000000001E-2</v>
      </c>
      <c r="E9" s="1">
        <v>6.75</v>
      </c>
      <c r="F9" s="1">
        <f>E4-E2</f>
        <v>74</v>
      </c>
      <c r="G9" s="1">
        <v>414</v>
      </c>
      <c r="H9" s="5">
        <f>D9*F9*G9</f>
        <v>2910.42</v>
      </c>
      <c r="I9" s="1">
        <v>194</v>
      </c>
      <c r="J9" s="5">
        <f>D9*F9*I9</f>
        <v>1363.82</v>
      </c>
      <c r="K9" s="1">
        <v>185</v>
      </c>
      <c r="L9" s="5">
        <f>D9*F9*K9</f>
        <v>1300.55</v>
      </c>
      <c r="M9" s="1">
        <v>184.2</v>
      </c>
      <c r="N9" s="5">
        <f>D9*F9*M9</f>
        <v>1294.9259999999999</v>
      </c>
      <c r="O9" s="1">
        <v>160</v>
      </c>
      <c r="P9" s="5">
        <f>D9*F9*O9</f>
        <v>1124.8</v>
      </c>
      <c r="Q9" s="5"/>
    </row>
    <row r="10" spans="2:17" x14ac:dyDescent="0.25">
      <c r="B10" s="1" t="s">
        <v>5</v>
      </c>
      <c r="C10" s="1" t="s">
        <v>6</v>
      </c>
      <c r="D10" s="1">
        <v>0.02</v>
      </c>
      <c r="E10" s="1">
        <v>1.42</v>
      </c>
      <c r="F10" s="1">
        <f>F9</f>
        <v>74</v>
      </c>
      <c r="G10" s="1">
        <v>576</v>
      </c>
      <c r="H10" s="5">
        <f t="shared" ref="H10:H11" si="0">D10*F10*G10</f>
        <v>852.48</v>
      </c>
      <c r="I10" s="1">
        <f>24*17</f>
        <v>408</v>
      </c>
      <c r="J10" s="5">
        <f t="shared" ref="J10:J12" si="1">D10*F10*I10</f>
        <v>603.84</v>
      </c>
      <c r="K10" s="1">
        <v>144</v>
      </c>
      <c r="L10" s="5">
        <f t="shared" ref="L10:L12" si="2">D10*F10*K10</f>
        <v>213.12</v>
      </c>
      <c r="M10" s="1">
        <v>140</v>
      </c>
      <c r="N10" s="5">
        <f t="shared" ref="N10:N12" si="3">D10*F10*M10</f>
        <v>207.2</v>
      </c>
      <c r="O10" s="1">
        <v>110</v>
      </c>
      <c r="P10" s="5">
        <f t="shared" ref="P10:P12" si="4">D10*F10*O10</f>
        <v>162.80000000000001</v>
      </c>
      <c r="Q10" s="5"/>
    </row>
    <row r="11" spans="2:17" x14ac:dyDescent="0.25">
      <c r="B11" s="1" t="s">
        <v>3</v>
      </c>
      <c r="C11" s="1"/>
      <c r="D11" s="1">
        <v>0.5</v>
      </c>
      <c r="E11" s="1">
        <v>36</v>
      </c>
      <c r="F11" s="1">
        <f>F9</f>
        <v>74</v>
      </c>
      <c r="G11" s="1">
        <v>162</v>
      </c>
      <c r="H11" s="5">
        <f t="shared" si="0"/>
        <v>5994</v>
      </c>
      <c r="I11" s="1">
        <v>57</v>
      </c>
      <c r="J11" s="5">
        <f t="shared" si="1"/>
        <v>2109</v>
      </c>
      <c r="K11" s="1">
        <v>15</v>
      </c>
      <c r="L11" s="5">
        <f t="shared" si="2"/>
        <v>555</v>
      </c>
      <c r="M11" s="1">
        <v>7.8</v>
      </c>
      <c r="N11" s="5">
        <f t="shared" si="3"/>
        <v>288.59999999999997</v>
      </c>
      <c r="O11" s="1">
        <v>7.8</v>
      </c>
      <c r="P11" s="5">
        <f t="shared" si="4"/>
        <v>288.59999999999997</v>
      </c>
      <c r="Q11" s="5"/>
    </row>
    <row r="12" spans="2:17" x14ac:dyDescent="0.25">
      <c r="B12" s="1" t="s">
        <v>4</v>
      </c>
      <c r="C12" s="1"/>
      <c r="D12" s="1">
        <v>0.5</v>
      </c>
      <c r="E12" s="1">
        <v>36</v>
      </c>
      <c r="F12" s="1">
        <f>F9</f>
        <v>74</v>
      </c>
      <c r="G12" s="1">
        <v>0</v>
      </c>
      <c r="H12" s="2">
        <f>G12*E12</f>
        <v>0</v>
      </c>
      <c r="I12" s="1">
        <v>21</v>
      </c>
      <c r="J12" s="5">
        <f t="shared" si="1"/>
        <v>777</v>
      </c>
      <c r="K12" s="1">
        <v>0</v>
      </c>
      <c r="L12" s="5">
        <f t="shared" si="2"/>
        <v>0</v>
      </c>
      <c r="M12" s="1">
        <v>0</v>
      </c>
      <c r="N12" s="5">
        <f t="shared" si="3"/>
        <v>0</v>
      </c>
      <c r="O12" s="1">
        <v>0</v>
      </c>
      <c r="P12" s="5">
        <f t="shared" si="4"/>
        <v>0</v>
      </c>
      <c r="Q12" s="5"/>
    </row>
    <row r="13" spans="2:17" s="8" customFormat="1" x14ac:dyDescent="0.25">
      <c r="B13" s="6" t="s">
        <v>7</v>
      </c>
      <c r="C13" s="6"/>
      <c r="D13" s="6"/>
      <c r="E13" s="6"/>
      <c r="F13" s="6"/>
      <c r="G13" s="6"/>
      <c r="H13" s="7">
        <f>SUM(H9:H12)</f>
        <v>9756.9</v>
      </c>
      <c r="I13" s="6"/>
      <c r="J13" s="7">
        <f>SUM(J9:J12)</f>
        <v>4853.66</v>
      </c>
      <c r="K13" s="6"/>
      <c r="L13" s="7">
        <f>SUM(L9:L12)</f>
        <v>2068.67</v>
      </c>
      <c r="M13" s="6"/>
      <c r="N13" s="7">
        <f>SUM(N9:N12)</f>
        <v>1790.7259999999999</v>
      </c>
      <c r="O13" s="6"/>
      <c r="P13" s="7">
        <f>SUM(P9:P12)</f>
        <v>1576.1999999999998</v>
      </c>
      <c r="Q13" s="7">
        <f>H13+J13+L13+N13+P13</f>
        <v>20046.155999999999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Marildo Juric</dc:creator>
  <cp:lastModifiedBy>Marildo Juric</cp:lastModifiedBy>
  <dcterms:created xsi:type="dcterms:W3CDTF">2015-05-13T20:59:37Z</dcterms:created>
  <dcterms:modified xsi:type="dcterms:W3CDTF">2015-05-14T14:32:03Z</dcterms:modified>
</cp:coreProperties>
</file>