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inch.DCDEVICESINC\Pictures\MJF\6 Benjamin\Atti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20" i="1"/>
  <c r="E20" i="1" s="1"/>
  <c r="D19" i="1"/>
  <c r="D17" i="1"/>
  <c r="E11" i="1"/>
  <c r="C11" i="1"/>
  <c r="C10" i="1"/>
  <c r="E10" i="1" s="1"/>
  <c r="E8" i="1"/>
  <c r="E9" i="1"/>
  <c r="E21" i="1" s="1"/>
  <c r="E7" i="1"/>
  <c r="D9" i="1"/>
  <c r="D7" i="1"/>
  <c r="C19" i="1"/>
  <c r="C18" i="1"/>
  <c r="E18" i="1" s="1"/>
  <c r="C17" i="1"/>
  <c r="E17" i="1" s="1"/>
  <c r="F17" i="1" s="1"/>
  <c r="C9" i="1"/>
  <c r="C8" i="1"/>
  <c r="C7" i="1"/>
  <c r="F24" i="1" l="1"/>
  <c r="F7" i="1"/>
</calcChain>
</file>

<file path=xl/sharedStrings.xml><?xml version="1.0" encoding="utf-8"?>
<sst xmlns="http://schemas.openxmlformats.org/spreadsheetml/2006/main" count="26" uniqueCount="19">
  <si>
    <t>Walls 2 SF</t>
  </si>
  <si>
    <t>Windows 2 SF</t>
  </si>
  <si>
    <t>Ceiling 2 SF</t>
  </si>
  <si>
    <t>Fresh Air CFM</t>
  </si>
  <si>
    <t>Infiltration CFM</t>
  </si>
  <si>
    <t>Walls 3 SF</t>
  </si>
  <si>
    <t>Windows 3 SF</t>
  </si>
  <si>
    <t>Ceiling 3 SF</t>
  </si>
  <si>
    <t>Floor 2 Indoor Temp</t>
  </si>
  <si>
    <t>Floor 3 Indoor Temp</t>
  </si>
  <si>
    <t>Area/Volume</t>
  </si>
  <si>
    <t>Outdoor Design Temp</t>
  </si>
  <si>
    <t>Heat From 2nd Floor</t>
  </si>
  <si>
    <t xml:space="preserve">DTM </t>
  </si>
  <si>
    <t>U Value</t>
  </si>
  <si>
    <t>BTU Load</t>
  </si>
  <si>
    <t>Total</t>
  </si>
  <si>
    <t>2nd Floor: 2008 2x4 Construction, 3.5 bedroom, 2 bath, 1073 SF</t>
  </si>
  <si>
    <t>3rd Floor: Cathedral Ceiling - 2x10 w/1" Polyiso furring, 3" ccSPF, 7.5" Rockwool; Walls 2x4 1.5" ccSPF, 3.5" Rockwool. 1073SF (800SF inside knee walls)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</si>
</sst>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164" fontId="0" fillId="0" borderId="3" xfId="0" applyNumberFormat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1" fontId="0" fillId="0" borderId="2" xfId="0" applyNumberFormat="1" applyBorder="1"/>
    <xf numFmtId="0" fontId="3" fillId="0" borderId="0" xfId="0" applyFont="1" applyBorder="1"/>
    <xf numFmtId="1" fontId="3" fillId="0" borderId="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I19" sqref="I19"/>
    </sheetView>
  </sheetViews>
  <sheetFormatPr defaultRowHeight="15" x14ac:dyDescent="0.25"/>
  <cols>
    <col min="1" max="1" width="21.140625" customWidth="1"/>
    <col min="2" max="2" width="13.42578125" customWidth="1"/>
  </cols>
  <sheetData>
    <row r="1" spans="1:6" x14ac:dyDescent="0.25">
      <c r="A1" s="5" t="s">
        <v>11</v>
      </c>
      <c r="B1" s="5">
        <v>6</v>
      </c>
      <c r="C1" s="5"/>
      <c r="D1" s="5"/>
      <c r="E1" s="5"/>
      <c r="F1" s="5"/>
    </row>
    <row r="2" spans="1:6" s="11" customFormat="1" x14ac:dyDescent="0.25"/>
    <row r="3" spans="1:6" s="11" customFormat="1" x14ac:dyDescent="0.25"/>
    <row r="4" spans="1:6" ht="52.5" customHeight="1" x14ac:dyDescent="0.25">
      <c r="A4" s="23" t="s">
        <v>17</v>
      </c>
      <c r="B4" s="24"/>
      <c r="C4" s="24"/>
      <c r="D4" s="24"/>
      <c r="E4" s="24"/>
      <c r="F4" s="25"/>
    </row>
    <row r="5" spans="1:6" x14ac:dyDescent="0.25">
      <c r="A5" s="5" t="s">
        <v>8</v>
      </c>
      <c r="B5" s="5">
        <v>70</v>
      </c>
      <c r="C5" s="5"/>
      <c r="D5" s="5"/>
      <c r="E5" s="5"/>
      <c r="F5" s="5"/>
    </row>
    <row r="6" spans="1:6" x14ac:dyDescent="0.25">
      <c r="A6" s="8"/>
      <c r="B6" s="17" t="s">
        <v>10</v>
      </c>
      <c r="C6" s="17" t="s">
        <v>13</v>
      </c>
      <c r="D6" s="17" t="s">
        <v>14</v>
      </c>
      <c r="E6" s="17" t="s">
        <v>15</v>
      </c>
      <c r="F6" s="18" t="s">
        <v>16</v>
      </c>
    </row>
    <row r="7" spans="1:6" x14ac:dyDescent="0.25">
      <c r="A7" s="8" t="s">
        <v>0</v>
      </c>
      <c r="B7" s="5">
        <v>1122</v>
      </c>
      <c r="C7" s="5">
        <f>B5-B1</f>
        <v>64</v>
      </c>
      <c r="D7" s="6">
        <f>1/(9.3+2.54)</f>
        <v>8.4459459459459457E-2</v>
      </c>
      <c r="E7" s="7">
        <f>D7*C7*B7</f>
        <v>6064.864864864865</v>
      </c>
      <c r="F7" s="15">
        <f>SUM(E7:E11)</f>
        <v>14875.104864864865</v>
      </c>
    </row>
    <row r="8" spans="1:6" x14ac:dyDescent="0.25">
      <c r="A8" s="8" t="s">
        <v>1</v>
      </c>
      <c r="B8" s="5">
        <v>138</v>
      </c>
      <c r="C8" s="5">
        <f>B5-B1</f>
        <v>64</v>
      </c>
      <c r="D8" s="6">
        <v>0.32</v>
      </c>
      <c r="E8" s="7">
        <f t="shared" ref="E8:E9" si="0">D8*C8*B8</f>
        <v>2826.2400000000002</v>
      </c>
      <c r="F8" s="15"/>
    </row>
    <row r="9" spans="1:6" x14ac:dyDescent="0.25">
      <c r="A9" s="8" t="s">
        <v>2</v>
      </c>
      <c r="B9" s="5">
        <v>1073</v>
      </c>
      <c r="C9" s="5">
        <f>B5-B15</f>
        <v>0</v>
      </c>
      <c r="D9" s="6">
        <f>1/(30+2.54)*0.75+1/(9.25*1.25+2.54)*0.25</f>
        <v>4.0775908929998966E-2</v>
      </c>
      <c r="E9" s="7">
        <f t="shared" si="0"/>
        <v>0</v>
      </c>
      <c r="F9" s="15"/>
    </row>
    <row r="10" spans="1:6" x14ac:dyDescent="0.25">
      <c r="A10" s="8" t="s">
        <v>3</v>
      </c>
      <c r="B10" s="5">
        <v>50</v>
      </c>
      <c r="C10" s="5">
        <f>B5-B1</f>
        <v>64</v>
      </c>
      <c r="D10" s="6"/>
      <c r="E10" s="5">
        <f>B10*1.1*C10</f>
        <v>3520.0000000000005</v>
      </c>
      <c r="F10" s="15"/>
    </row>
    <row r="11" spans="1:6" x14ac:dyDescent="0.25">
      <c r="A11" s="19" t="s">
        <v>4</v>
      </c>
      <c r="B11" s="9">
        <v>35</v>
      </c>
      <c r="C11" s="9">
        <f>B5-B1</f>
        <v>64</v>
      </c>
      <c r="D11" s="10"/>
      <c r="E11" s="9">
        <f>B11*1.1*C11</f>
        <v>2464</v>
      </c>
      <c r="F11" s="16"/>
    </row>
    <row r="12" spans="1:6" x14ac:dyDescent="0.25">
      <c r="A12" s="13"/>
      <c r="B12" s="13"/>
      <c r="C12" s="13"/>
      <c r="D12" s="14"/>
      <c r="E12" s="13"/>
      <c r="F12" s="13"/>
    </row>
    <row r="13" spans="1:6" s="11" customFormat="1" x14ac:dyDescent="0.25">
      <c r="D13" s="12"/>
    </row>
    <row r="14" spans="1:6" ht="36.75" customHeight="1" x14ac:dyDescent="0.25">
      <c r="A14" s="26" t="s">
        <v>18</v>
      </c>
      <c r="B14" s="27"/>
      <c r="C14" s="27"/>
      <c r="D14" s="27"/>
      <c r="E14" s="27"/>
      <c r="F14" s="28"/>
    </row>
    <row r="15" spans="1:6" x14ac:dyDescent="0.25">
      <c r="A15" s="5" t="s">
        <v>9</v>
      </c>
      <c r="B15" s="5">
        <v>70</v>
      </c>
      <c r="C15" s="5"/>
      <c r="D15" s="5"/>
      <c r="E15" s="5"/>
      <c r="F15" s="5"/>
    </row>
    <row r="16" spans="1:6" x14ac:dyDescent="0.25">
      <c r="A16" s="8"/>
      <c r="B16" s="17" t="s">
        <v>10</v>
      </c>
      <c r="C16" s="17" t="s">
        <v>13</v>
      </c>
      <c r="D16" s="17" t="s">
        <v>14</v>
      </c>
      <c r="E16" s="17" t="s">
        <v>15</v>
      </c>
      <c r="F16" s="18" t="s">
        <v>16</v>
      </c>
    </row>
    <row r="17" spans="1:7" x14ac:dyDescent="0.25">
      <c r="A17" s="8" t="s">
        <v>5</v>
      </c>
      <c r="B17" s="5">
        <v>517</v>
      </c>
      <c r="C17" s="5">
        <f>B15-B1</f>
        <v>64</v>
      </c>
      <c r="D17" s="6">
        <f>1/(18.9+2.54)</f>
        <v>4.6641791044776122E-2</v>
      </c>
      <c r="E17" s="7">
        <f>D17*C17*B17</f>
        <v>1543.2835820895523</v>
      </c>
      <c r="F17" s="15">
        <f>SUM(E17:E21)</f>
        <v>6085.8666691957214</v>
      </c>
    </row>
    <row r="18" spans="1:7" x14ac:dyDescent="0.25">
      <c r="A18" s="8" t="s">
        <v>6</v>
      </c>
      <c r="B18" s="5">
        <v>42</v>
      </c>
      <c r="C18" s="5">
        <f>B15-B1</f>
        <v>64</v>
      </c>
      <c r="D18" s="6">
        <v>0.32</v>
      </c>
      <c r="E18" s="7">
        <f t="shared" ref="E18:E19" si="1">D18*C18*B18</f>
        <v>860.16</v>
      </c>
      <c r="F18" s="15"/>
    </row>
    <row r="19" spans="1:7" x14ac:dyDescent="0.25">
      <c r="A19" s="8" t="s">
        <v>7</v>
      </c>
      <c r="B19" s="5">
        <v>1550</v>
      </c>
      <c r="C19" s="5">
        <f>B15-B1</f>
        <v>64</v>
      </c>
      <c r="D19" s="6">
        <f>1/(35.4+2.37)</f>
        <v>2.6476039184537996E-2</v>
      </c>
      <c r="E19" s="7">
        <f t="shared" si="1"/>
        <v>2626.4230871061691</v>
      </c>
      <c r="F19" s="15"/>
    </row>
    <row r="20" spans="1:7" x14ac:dyDescent="0.25">
      <c r="A20" s="8" t="s">
        <v>4</v>
      </c>
      <c r="B20" s="5">
        <v>15</v>
      </c>
      <c r="C20" s="5">
        <f>B15-B1</f>
        <v>64</v>
      </c>
      <c r="D20" s="6"/>
      <c r="E20" s="5">
        <f>B20*1.1*C20</f>
        <v>1056</v>
      </c>
      <c r="F20" s="15"/>
    </row>
    <row r="21" spans="1:7" x14ac:dyDescent="0.25">
      <c r="A21" s="19" t="s">
        <v>12</v>
      </c>
      <c r="B21" s="9"/>
      <c r="C21" s="9"/>
      <c r="D21" s="9"/>
      <c r="E21" s="20">
        <f>E9*-1</f>
        <v>0</v>
      </c>
      <c r="F21" s="16"/>
    </row>
    <row r="22" spans="1:7" x14ac:dyDescent="0.25">
      <c r="A22" s="13"/>
      <c r="B22" s="13"/>
      <c r="C22" s="13"/>
      <c r="D22" s="13"/>
      <c r="E22" s="13"/>
      <c r="F22" s="13"/>
      <c r="G22" s="11"/>
    </row>
    <row r="23" spans="1:7" x14ac:dyDescent="0.25">
      <c r="A23" s="11"/>
      <c r="B23" s="11"/>
      <c r="C23" s="11"/>
      <c r="D23" s="11"/>
      <c r="E23" s="11"/>
      <c r="F23" s="11"/>
      <c r="G23" s="11"/>
    </row>
    <row r="24" spans="1:7" ht="21" x14ac:dyDescent="0.35">
      <c r="A24" s="11"/>
      <c r="B24" s="11"/>
      <c r="C24" s="11"/>
      <c r="D24" s="11"/>
      <c r="E24" s="21" t="s">
        <v>16</v>
      </c>
      <c r="F24" s="22">
        <f>SUM(F17,F7)</f>
        <v>20960.971534060587</v>
      </c>
      <c r="G24" s="11"/>
    </row>
    <row r="25" spans="1:7" x14ac:dyDescent="0.25">
      <c r="A25" s="11"/>
      <c r="B25" s="11"/>
      <c r="C25" s="11"/>
      <c r="D25" s="11"/>
      <c r="E25" s="11"/>
      <c r="F25" s="11"/>
      <c r="G25" s="11"/>
    </row>
    <row r="36" spans="7:15" x14ac:dyDescent="0.25">
      <c r="G36" s="4"/>
    </row>
    <row r="39" spans="7:15" x14ac:dyDescent="0.25">
      <c r="J39" s="1"/>
      <c r="K39" s="2"/>
      <c r="L39" s="3"/>
      <c r="N39" s="2"/>
    </row>
    <row r="40" spans="7:15" x14ac:dyDescent="0.25">
      <c r="J40" s="1"/>
      <c r="K40" s="2"/>
      <c r="L40" s="3"/>
      <c r="N40" s="2"/>
    </row>
    <row r="41" spans="7:15" x14ac:dyDescent="0.25">
      <c r="K41" s="2"/>
      <c r="L41" s="3"/>
    </row>
    <row r="42" spans="7:15" x14ac:dyDescent="0.25">
      <c r="L42" s="3"/>
    </row>
    <row r="43" spans="7:15" x14ac:dyDescent="0.25">
      <c r="K43" s="2"/>
      <c r="L43" s="3"/>
    </row>
    <row r="45" spans="7:15" x14ac:dyDescent="0.25">
      <c r="J45" s="1"/>
      <c r="K45" s="2"/>
      <c r="L45" s="3"/>
      <c r="N45" s="2"/>
    </row>
    <row r="46" spans="7:15" x14ac:dyDescent="0.25">
      <c r="J46" s="1"/>
      <c r="K46" s="2"/>
      <c r="L46" s="3"/>
      <c r="N46" s="2"/>
      <c r="O46" s="2"/>
    </row>
    <row r="47" spans="7:15" x14ac:dyDescent="0.25">
      <c r="J47" s="1"/>
      <c r="K47" s="2"/>
      <c r="L47" s="3"/>
      <c r="M47" s="2"/>
      <c r="N47" s="2"/>
      <c r="O47" s="2"/>
    </row>
    <row r="48" spans="7:15" x14ac:dyDescent="0.25">
      <c r="K48" s="2"/>
      <c r="L48" s="3"/>
    </row>
    <row r="49" spans="12:13" x14ac:dyDescent="0.25">
      <c r="M49" s="2"/>
    </row>
    <row r="50" spans="12:13" x14ac:dyDescent="0.25">
      <c r="L50" s="2"/>
    </row>
  </sheetData>
  <mergeCells count="6">
    <mergeCell ref="L39:L43"/>
    <mergeCell ref="L45:L48"/>
    <mergeCell ref="F7:F11"/>
    <mergeCell ref="F17:F21"/>
    <mergeCell ref="A4:F4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2018-11-05T20:29:10Z</dcterms:created>
  <dcterms:modified xsi:type="dcterms:W3CDTF">2018-11-05T21:04:26Z</dcterms:modified>
</cp:coreProperties>
</file>