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v\Documents\Natures Way\"/>
    </mc:Choice>
  </mc:AlternateContent>
  <xr:revisionPtr revIDLastSave="0" documentId="13_ncr:1_{456D3E9B-4566-437C-8CCF-8B12D3B3225C}" xr6:coauthVersionLast="47" xr6:coauthVersionMax="47" xr10:uidLastSave="{00000000-0000-0000-0000-000000000000}"/>
  <bookViews>
    <workbookView xWindow="-51600" yWindow="-6930" windowWidth="30810" windowHeight="15075" xr2:uid="{F416D346-E2ED-4815-A3E6-8BF5D72D6E36}"/>
  </bookViews>
  <sheets>
    <sheet name="Garage Heater Heat Los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D37" i="1"/>
  <c r="J37" i="1" s="1"/>
  <c r="D36" i="1"/>
  <c r="J36" i="1" s="1"/>
  <c r="D35" i="1"/>
  <c r="J35" i="1" s="1"/>
  <c r="D34" i="1"/>
  <c r="D32" i="1"/>
  <c r="D31" i="1"/>
  <c r="D33" i="1"/>
  <c r="D30" i="1"/>
  <c r="B37" i="1"/>
  <c r="H37" i="1" s="1"/>
  <c r="B36" i="1"/>
  <c r="H36" i="1" s="1"/>
  <c r="B35" i="1"/>
  <c r="B34" i="1"/>
  <c r="B30" i="1"/>
  <c r="H35" i="1" l="1"/>
  <c r="H34" i="1"/>
  <c r="H32" i="1"/>
  <c r="H30" i="1"/>
  <c r="J34" i="1"/>
  <c r="J39" i="1" s="1"/>
  <c r="H33" i="1"/>
  <c r="B31" i="1"/>
  <c r="H31" i="1" s="1"/>
  <c r="H39" i="1" l="1"/>
  <c r="H42" i="1" s="1"/>
</calcChain>
</file>

<file path=xl/sharedStrings.xml><?xml version="1.0" encoding="utf-8"?>
<sst xmlns="http://schemas.openxmlformats.org/spreadsheetml/2006/main" count="77" uniqueCount="38">
  <si>
    <t>delta T</t>
  </si>
  <si>
    <t>low outdoor temp</t>
  </si>
  <si>
    <t>°F</t>
  </si>
  <si>
    <t>desired heat temp</t>
  </si>
  <si>
    <t>house indoor temp</t>
  </si>
  <si>
    <t>underground temp</t>
  </si>
  <si>
    <t>exterior wall area</t>
  </si>
  <si>
    <t>ceiling area</t>
  </si>
  <si>
    <t>slab area</t>
  </si>
  <si>
    <t>ceiling height</t>
  </si>
  <si>
    <t>ft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</si>
  <si>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</si>
  <si>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interior wall area</t>
  </si>
  <si>
    <t>R-values</t>
  </si>
  <si>
    <t>temperatures</t>
  </si>
  <si>
    <t>areas</t>
  </si>
  <si>
    <t>service door</t>
  </si>
  <si>
    <t>large overhead door</t>
  </si>
  <si>
    <t>small overhead door</t>
  </si>
  <si>
    <t>siding</t>
  </si>
  <si>
    <t>1/2 sheathing</t>
  </si>
  <si>
    <t>roxul 3-1/2</t>
  </si>
  <si>
    <t>gypsum board</t>
  </si>
  <si>
    <t>blow in fiberglass</t>
  </si>
  <si>
    <t xml:space="preserve">overhead door </t>
  </si>
  <si>
    <t>window</t>
  </si>
  <si>
    <t>component R-values</t>
  </si>
  <si>
    <t>4" concrete</t>
  </si>
  <si>
    <t>heat loss</t>
  </si>
  <si>
    <t>BTU/Hr</t>
  </si>
  <si>
    <t>infiltration estimates</t>
  </si>
  <si>
    <t>windows</t>
  </si>
  <si>
    <t>passage door</t>
  </si>
  <si>
    <t>infiltration</t>
  </si>
  <si>
    <t>total</t>
  </si>
  <si>
    <t>R-19 fiberglass</t>
  </si>
  <si>
    <t>CFM</t>
  </si>
  <si>
    <t>garage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</si>
</sst>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/>
    <xf numFmtId="16" fontId="0" fillId="0" borderId="0" xfId="0" applyNumberForma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08E1C-9A00-4206-8843-BC3718D3F286}">
  <dimension ref="A2:K47"/>
  <sheetViews>
    <sheetView tabSelected="1" workbookViewId="0">
      <selection activeCell="F17" sqref="F17"/>
    </sheetView>
  </sheetViews>
  <sheetFormatPr defaultRowHeight="15" x14ac:dyDescent="0.25"/>
  <cols>
    <col min="1" max="1" width="19.42578125" bestFit="1" customWidth="1"/>
    <col min="4" max="4" width="7" bestFit="1" customWidth="1"/>
    <col min="8" max="8" width="8.85546875" bestFit="1" customWidth="1"/>
  </cols>
  <sheetData>
    <row r="2" spans="1:3" x14ac:dyDescent="0.25">
      <c r="A2" s="2" t="s">
        <v>14</v>
      </c>
    </row>
    <row r="3" spans="1:3" x14ac:dyDescent="0.25">
      <c r="A3" t="s">
        <v>1</v>
      </c>
      <c r="B3">
        <v>0</v>
      </c>
      <c r="C3" t="s">
        <v>2</v>
      </c>
    </row>
    <row r="4" spans="1:3" x14ac:dyDescent="0.25">
      <c r="A4" t="s">
        <v>4</v>
      </c>
      <c r="B4">
        <v>70</v>
      </c>
      <c r="C4" t="s">
        <v>2</v>
      </c>
    </row>
    <row r="5" spans="1:3" x14ac:dyDescent="0.25">
      <c r="A5" t="s">
        <v>5</v>
      </c>
      <c r="B5">
        <v>55</v>
      </c>
      <c r="C5" t="s">
        <v>2</v>
      </c>
    </row>
    <row r="6" spans="1:3" x14ac:dyDescent="0.25">
      <c r="A6" t="s">
        <v>3</v>
      </c>
      <c r="B6">
        <v>70</v>
      </c>
      <c r="C6" t="s">
        <v>2</v>
      </c>
    </row>
    <row r="8" spans="1:3" x14ac:dyDescent="0.25">
      <c r="A8" s="2" t="s">
        <v>26</v>
      </c>
    </row>
    <row r="9" spans="1:3" x14ac:dyDescent="0.25">
      <c r="A9" s="3" t="s">
        <v>19</v>
      </c>
      <c r="B9">
        <v>0.61</v>
      </c>
    </row>
    <row r="10" spans="1:3" x14ac:dyDescent="0.25">
      <c r="A10" s="3" t="s">
        <v>20</v>
      </c>
      <c r="B10">
        <v>1.22</v>
      </c>
    </row>
    <row r="11" spans="1:3" x14ac:dyDescent="0.25">
      <c r="A11" s="3" t="s">
        <v>21</v>
      </c>
      <c r="B11">
        <v>15</v>
      </c>
    </row>
    <row r="12" spans="1:3" x14ac:dyDescent="0.25">
      <c r="A12" s="3" t="s">
        <v>22</v>
      </c>
      <c r="B12">
        <v>0.45</v>
      </c>
    </row>
    <row r="13" spans="1:3" x14ac:dyDescent="0.25">
      <c r="A13" s="3" t="s">
        <v>23</v>
      </c>
      <c r="B13">
        <v>49</v>
      </c>
    </row>
    <row r="14" spans="1:3" x14ac:dyDescent="0.25">
      <c r="A14" s="3" t="s">
        <v>16</v>
      </c>
      <c r="B14">
        <v>5</v>
      </c>
    </row>
    <row r="15" spans="1:3" x14ac:dyDescent="0.25">
      <c r="A15" s="3" t="s">
        <v>24</v>
      </c>
      <c r="B15">
        <v>12.2</v>
      </c>
    </row>
    <row r="16" spans="1:3" x14ac:dyDescent="0.25">
      <c r="A16" s="3" t="s">
        <v>25</v>
      </c>
      <c r="B16">
        <v>3</v>
      </c>
    </row>
    <row r="17" spans="1:10" x14ac:dyDescent="0.25">
      <c r="A17" s="3" t="s">
        <v>35</v>
      </c>
      <c r="B17">
        <v>19</v>
      </c>
    </row>
    <row r="18" spans="1:10" x14ac:dyDescent="0.25">
      <c r="A18" s="3" t="s">
        <v>27</v>
      </c>
      <c r="B18">
        <v>0.4</v>
      </c>
    </row>
    <row r="20" spans="1:10" x14ac:dyDescent="0.25">
      <c r="A20" s="2" t="s">
        <v>30</v>
      </c>
    </row>
    <row r="21" spans="1:10" x14ac:dyDescent="0.25">
      <c r="A21" t="s">
        <v>31</v>
      </c>
      <c r="B21">
        <v>20</v>
      </c>
      <c r="C21" t="s">
        <v>36</v>
      </c>
    </row>
    <row r="22" spans="1:10" x14ac:dyDescent="0.25">
      <c r="A22" t="s">
        <v>32</v>
      </c>
      <c r="B22">
        <v>30</v>
      </c>
      <c r="C22" t="s">
        <v>36</v>
      </c>
    </row>
    <row r="23" spans="1:10" x14ac:dyDescent="0.25">
      <c r="A23" t="s">
        <v>17</v>
      </c>
      <c r="B23" s="3">
        <v>100</v>
      </c>
      <c r="C23" t="s">
        <v>36</v>
      </c>
    </row>
    <row r="24" spans="1:10" x14ac:dyDescent="0.25">
      <c r="A24" t="s">
        <v>18</v>
      </c>
      <c r="B24">
        <v>60</v>
      </c>
      <c r="C24" t="s">
        <v>36</v>
      </c>
    </row>
    <row r="25" spans="1:10" x14ac:dyDescent="0.25">
      <c r="A25" s="4"/>
    </row>
    <row r="26" spans="1:10" x14ac:dyDescent="0.25">
      <c r="A26" s="2" t="s">
        <v>37</v>
      </c>
    </row>
    <row r="27" spans="1:10" x14ac:dyDescent="0.25">
      <c r="A27" t="s">
        <v>9</v>
      </c>
      <c r="B27">
        <v>9.25</v>
      </c>
      <c r="C27" t="s">
        <v>10</v>
      </c>
    </row>
    <row r="29" spans="1:10" x14ac:dyDescent="0.25">
      <c r="A29" s="2" t="s">
        <v>15</v>
      </c>
      <c r="D29" s="2" t="s">
        <v>0</v>
      </c>
      <c r="F29" s="2" t="s">
        <v>13</v>
      </c>
      <c r="H29" s="2" t="s">
        <v>28</v>
      </c>
      <c r="J29" s="2" t="s">
        <v>33</v>
      </c>
    </row>
    <row r="30" spans="1:10" ht="17.25" x14ac:dyDescent="0.25">
      <c r="A30" t="s">
        <v>12</v>
      </c>
      <c r="B30" s="1">
        <f>(16+22+13+10/12+3)*B27</f>
        <v>507.20833333333337</v>
      </c>
      <c r="C30" t="s">
        <v>11</v>
      </c>
      <c r="D30">
        <f>B6-B4</f>
        <v>0</v>
      </c>
      <c r="E30" t="s">
        <v>2</v>
      </c>
      <c r="F30" s="3">
        <f>2*B12+B17</f>
        <v>19.899999999999999</v>
      </c>
      <c r="H30" s="5">
        <f>B30*D30*(1/F30)</f>
        <v>0</v>
      </c>
      <c r="I30" t="s">
        <v>29</v>
      </c>
    </row>
    <row r="31" spans="1:10" ht="17.25" x14ac:dyDescent="0.25">
      <c r="A31" t="s">
        <v>6</v>
      </c>
      <c r="B31">
        <f>((8+7/12+35.25+12+2+1/12+21+7/12+7.5)*B27)-B34-B35-B36-B37</f>
        <v>575.75</v>
      </c>
      <c r="C31" t="s">
        <v>11</v>
      </c>
      <c r="D31">
        <f>B6-B3</f>
        <v>70</v>
      </c>
      <c r="E31" t="s">
        <v>2</v>
      </c>
      <c r="F31">
        <f>B9+B10+B11+B12</f>
        <v>17.279999999999998</v>
      </c>
      <c r="H31" s="5">
        <f t="shared" ref="H31:H37" si="0">B31*D31*(1/F31)</f>
        <v>2332.3206018518522</v>
      </c>
      <c r="I31" t="s">
        <v>29</v>
      </c>
    </row>
    <row r="32" spans="1:10" ht="17.25" x14ac:dyDescent="0.25">
      <c r="A32" t="s">
        <v>7</v>
      </c>
      <c r="B32">
        <v>924.4</v>
      </c>
      <c r="C32" t="s">
        <v>11</v>
      </c>
      <c r="D32">
        <f>B6-B3</f>
        <v>70</v>
      </c>
      <c r="E32" t="s">
        <v>2</v>
      </c>
      <c r="F32">
        <f>B12+B13</f>
        <v>49.45</v>
      </c>
      <c r="H32" s="5">
        <f t="shared" si="0"/>
        <v>1308.5540950455004</v>
      </c>
      <c r="I32" t="s">
        <v>29</v>
      </c>
    </row>
    <row r="33" spans="1:11" ht="17.25" x14ac:dyDescent="0.25">
      <c r="A33" t="s">
        <v>8</v>
      </c>
      <c r="B33">
        <v>924.4</v>
      </c>
      <c r="C33" t="s">
        <v>11</v>
      </c>
      <c r="D33">
        <f>B6-B5</f>
        <v>15</v>
      </c>
      <c r="E33" t="s">
        <v>2</v>
      </c>
      <c r="F33">
        <f>B18</f>
        <v>0.4</v>
      </c>
      <c r="H33" s="5">
        <f t="shared" si="0"/>
        <v>34665</v>
      </c>
      <c r="I33" t="s">
        <v>29</v>
      </c>
    </row>
    <row r="34" spans="1:11" ht="17.25" x14ac:dyDescent="0.25">
      <c r="A34" t="s">
        <v>16</v>
      </c>
      <c r="B34">
        <f>(84/12)*3</f>
        <v>21</v>
      </c>
      <c r="C34" t="s">
        <v>11</v>
      </c>
      <c r="D34">
        <f>B6-B3</f>
        <v>70</v>
      </c>
      <c r="E34" t="s">
        <v>2</v>
      </c>
      <c r="F34">
        <f>B14</f>
        <v>5</v>
      </c>
      <c r="H34" s="5">
        <f t="shared" si="0"/>
        <v>294</v>
      </c>
      <c r="I34" t="s">
        <v>29</v>
      </c>
      <c r="J34">
        <f>B22*D34*1.1</f>
        <v>2310</v>
      </c>
      <c r="K34" s="3" t="s">
        <v>29</v>
      </c>
    </row>
    <row r="35" spans="1:11" ht="17.25" x14ac:dyDescent="0.25">
      <c r="A35" t="s">
        <v>17</v>
      </c>
      <c r="B35">
        <f>16*8</f>
        <v>128</v>
      </c>
      <c r="C35" t="s">
        <v>11</v>
      </c>
      <c r="D35">
        <f>B6-B3</f>
        <v>70</v>
      </c>
      <c r="E35" t="s">
        <v>2</v>
      </c>
      <c r="F35">
        <f>B15</f>
        <v>12.2</v>
      </c>
      <c r="H35" s="5">
        <f t="shared" si="0"/>
        <v>734.4262295081968</v>
      </c>
      <c r="I35" t="s">
        <v>29</v>
      </c>
      <c r="J35">
        <f>B23*D35*1.1</f>
        <v>7700.0000000000009</v>
      </c>
      <c r="K35" s="3" t="s">
        <v>29</v>
      </c>
    </row>
    <row r="36" spans="1:11" ht="17.25" x14ac:dyDescent="0.25">
      <c r="A36" t="s">
        <v>18</v>
      </c>
      <c r="B36">
        <f>9*8</f>
        <v>72</v>
      </c>
      <c r="C36" t="s">
        <v>11</v>
      </c>
      <c r="D36">
        <f>B6-B3</f>
        <v>70</v>
      </c>
      <c r="E36" t="s">
        <v>2</v>
      </c>
      <c r="F36">
        <f>B15</f>
        <v>12.2</v>
      </c>
      <c r="H36" s="5">
        <f t="shared" si="0"/>
        <v>413.11475409836072</v>
      </c>
      <c r="I36" t="s">
        <v>29</v>
      </c>
      <c r="J36">
        <f>B24*D36*1.1</f>
        <v>4620</v>
      </c>
      <c r="K36" s="3" t="s">
        <v>29</v>
      </c>
    </row>
    <row r="37" spans="1:11" ht="17.25" x14ac:dyDescent="0.25">
      <c r="A37" t="s">
        <v>25</v>
      </c>
      <c r="B37">
        <f>4*2</f>
        <v>8</v>
      </c>
      <c r="C37" t="s">
        <v>11</v>
      </c>
      <c r="D37">
        <f>B6-B3</f>
        <v>70</v>
      </c>
      <c r="E37" t="s">
        <v>2</v>
      </c>
      <c r="F37">
        <f>B16</f>
        <v>3</v>
      </c>
      <c r="H37" s="5">
        <f t="shared" si="0"/>
        <v>186.66666666666666</v>
      </c>
      <c r="I37" t="s">
        <v>29</v>
      </c>
      <c r="J37">
        <f>B21*D37*1.1</f>
        <v>1540.0000000000002</v>
      </c>
      <c r="K37" s="3" t="s">
        <v>29</v>
      </c>
    </row>
    <row r="39" spans="1:11" x14ac:dyDescent="0.25">
      <c r="H39" s="5">
        <f>SUM(H30:H37)</f>
        <v>39934.082347170566</v>
      </c>
      <c r="I39" t="s">
        <v>29</v>
      </c>
      <c r="J39" s="5">
        <f>SUM(J34:J37)</f>
        <v>16170</v>
      </c>
      <c r="K39" t="s">
        <v>29</v>
      </c>
    </row>
    <row r="41" spans="1:11" x14ac:dyDescent="0.25">
      <c r="H41" s="2" t="s">
        <v>34</v>
      </c>
      <c r="I41" s="2"/>
    </row>
    <row r="42" spans="1:11" x14ac:dyDescent="0.25">
      <c r="H42" s="6">
        <f>H39+J39</f>
        <v>56104.082347170566</v>
      </c>
      <c r="I42" s="2" t="s">
        <v>29</v>
      </c>
    </row>
    <row r="46" spans="1:11" x14ac:dyDescent="0.25">
      <c r="A46" s="3"/>
    </row>
    <row r="47" spans="1:11" x14ac:dyDescent="0.25">
      <c r="A47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Garage Heater Heat Loss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Vetting</dc:creator>
  <cp:lastModifiedBy>Matthew Vetting</cp:lastModifiedBy>
  <dcterms:created xsi:type="dcterms:W3CDTF">2021-08-30T01:36:45Z</dcterms:created>
  <dcterms:modified xsi:type="dcterms:W3CDTF">2021-08-30T11:56:43Z</dcterms:modified>
</cp:coreProperties>
</file>