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k.sharrow-reabe/Downloads/"/>
    </mc:Choice>
  </mc:AlternateContent>
  <xr:revisionPtr revIDLastSave="0" documentId="13_ncr:1_{24FF7481-5C99-C240-98B1-28B2CA701D88}" xr6:coauthVersionLast="47" xr6:coauthVersionMax="47" xr10:uidLastSave="{00000000-0000-0000-0000-000000000000}"/>
  <bookViews>
    <workbookView xWindow="0" yWindow="1460" windowWidth="30240" windowHeight="17180" xr2:uid="{00000000-000D-0000-FFFF-FFFF00000000}"/>
  </bookViews>
  <sheets>
    <sheet name="Central Hudson" sheetId="1" r:id="rId1"/>
    <sheet name="Winter Cal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C42" i="1"/>
  <c r="C9" i="2"/>
  <c r="I7" i="2"/>
  <c r="H7" i="2"/>
  <c r="I8" i="2" s="1"/>
  <c r="F7" i="2"/>
  <c r="E7" i="2"/>
  <c r="F8" i="2" s="1"/>
  <c r="C7" i="2"/>
  <c r="B7" i="2"/>
  <c r="C8" i="2" s="1"/>
  <c r="C52" i="1"/>
  <c r="C47" i="1"/>
  <c r="C29" i="1"/>
  <c r="C28" i="1"/>
  <c r="C27" i="1"/>
  <c r="G26" i="1"/>
  <c r="G25" i="1"/>
  <c r="G29" i="1" s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8" i="1" l="1"/>
  <c r="G27" i="1"/>
</calcChain>
</file>

<file path=xl/sharedStrings.xml><?xml version="1.0" encoding="utf-8"?>
<sst xmlns="http://schemas.openxmlformats.org/spreadsheetml/2006/main" count="105" uniqueCount="60">
  <si>
    <t>Statement Date</t>
  </si>
  <si>
    <t>Amount Due</t>
  </si>
  <si>
    <t>Type</t>
  </si>
  <si>
    <t>Meter Reading (kWh)</t>
  </si>
  <si>
    <t>Reading Date</t>
  </si>
  <si>
    <t>kWh Used</t>
  </si>
  <si>
    <t>Notes</t>
  </si>
  <si>
    <t>Estimate</t>
  </si>
  <si>
    <t>Moved into house on 1/7/2021</t>
  </si>
  <si>
    <t>Actual</t>
  </si>
  <si>
    <t>Construction &amp; mold remediation</t>
  </si>
  <si>
    <t>Window A/C units</t>
  </si>
  <si>
    <t>First month with ASHP installed</t>
  </si>
  <si>
    <t>First statement after air-sealing and insulation</t>
  </si>
  <si>
    <t>$314 per month in winter</t>
  </si>
  <si>
    <t>6/25 - 7/18</t>
  </si>
  <si>
    <t>7/19 - 9/28</t>
  </si>
  <si>
    <t>9/29 - 10/31</t>
  </si>
  <si>
    <t>11/1 - 11/29 (Backbill/Adjustment)</t>
  </si>
  <si>
    <t>12/31-1/30</t>
  </si>
  <si>
    <t>1/31-3/2</t>
  </si>
  <si>
    <t>Average 2021</t>
  </si>
  <si>
    <t>Average 2022</t>
  </si>
  <si>
    <t>Average 2023</t>
  </si>
  <si>
    <t>Winter 20/21</t>
  </si>
  <si>
    <t>No. Days</t>
  </si>
  <si>
    <t>Winter 21/22</t>
  </si>
  <si>
    <t>Winter 22/23</t>
  </si>
  <si>
    <t>1/7/21-1/28/21</t>
  </si>
  <si>
    <t>12/30/21-1/27/22</t>
  </si>
  <si>
    <t>12/31/22-1/30/23</t>
  </si>
  <si>
    <t>1/29/21-2/25/21*</t>
  </si>
  <si>
    <t>1/28/22-3/2/22</t>
  </si>
  <si>
    <t>1/31/23-3/2/23</t>
  </si>
  <si>
    <t>2/26/21-3/26/21</t>
  </si>
  <si>
    <t>3/3/22-3/28/22</t>
  </si>
  <si>
    <t>3/3/23-3/28/23</t>
  </si>
  <si>
    <t>Est. at 116.89/day</t>
  </si>
  <si>
    <t>3/27/21-4/26/21</t>
  </si>
  <si>
    <t>3/29/22-5/4/22</t>
  </si>
  <si>
    <t>3/29/23-4/28/23</t>
  </si>
  <si>
    <t>Total</t>
  </si>
  <si>
    <t>kWh/day</t>
  </si>
  <si>
    <t>kWh/day before construction</t>
  </si>
  <si>
    <t>kWh/day for ASHP (assuming 4.4 kWh)</t>
  </si>
  <si>
    <t>Albany HDD</t>
  </si>
  <si>
    <t>Jan 2022</t>
  </si>
  <si>
    <t>Feb 2022</t>
  </si>
  <si>
    <t>kWh</t>
  </si>
  <si>
    <t>YTD 2022</t>
  </si>
  <si>
    <t>10/28/21 - 9/20/22</t>
  </si>
  <si>
    <t>Difference / kWh Used</t>
  </si>
  <si>
    <t>kWh per day in wintertime // 1816 kWh per month -- assumes period of 126 days</t>
  </si>
  <si>
    <t>Average kWh per day (10/28/21-9/20/22) -- asumes period of 327 days</t>
  </si>
  <si>
    <t>Winter 2021/2022</t>
  </si>
  <si>
    <t>Spring 2022</t>
  </si>
  <si>
    <t>Summer 2022</t>
  </si>
  <si>
    <t>kWh per day in summertime // 641 kWh per month -- assumes period of 138 days</t>
  </si>
  <si>
    <t>kWh per day in springtime // 1053 kWh per month -- assumes period of 63 days</t>
  </si>
  <si>
    <t>11/30 - 12/30 (Backbill/Adjustment)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</si>
</sst>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&quot;/&quot;d&quot;/&quot;yy"/>
    <numFmt numFmtId="165" formatCode="&quot;$&quot;#,##0.00"/>
    <numFmt numFmtId="166" formatCode="m/d"/>
    <numFmt numFmtId="167" formatCode="m/d/yyyy"/>
    <numFmt numFmtId="168" formatCode="mmm\ yyyy"/>
  </numFmts>
  <fonts count="12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FF0000"/>
      <name val="Arial"/>
      <scheme val="minor"/>
    </font>
    <font>
      <strike/>
      <sz val="10"/>
      <color theme="1"/>
      <name val="Arial"/>
      <scheme val="minor"/>
    </font>
    <font>
      <b/>
      <strike/>
      <sz val="10"/>
      <color theme="1"/>
      <name val="Arial"/>
      <scheme val="minor"/>
    </font>
    <font>
      <sz val="10"/>
      <color theme="1"/>
      <name val="Arial"/>
    </font>
    <font>
      <i/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164" fontId="2" fillId="2" borderId="0" xfId="0" applyNumberFormat="1" applyFont="1" applyFill="1"/>
    <xf numFmtId="1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3" fontId="3" fillId="0" borderId="0" xfId="0" applyNumberFormat="1" applyFont="1"/>
    <xf numFmtId="1" fontId="2" fillId="0" borderId="0" xfId="0" applyNumberFormat="1" applyFont="1"/>
    <xf numFmtId="0" fontId="2" fillId="3" borderId="0" xfId="0" applyFont="1" applyFill="1"/>
    <xf numFmtId="0" fontId="1" fillId="3" borderId="0" xfId="0" applyFont="1" applyFill="1"/>
    <xf numFmtId="165" fontId="1" fillId="3" borderId="0" xfId="0" applyNumberFormat="1" applyFont="1" applyFill="1"/>
    <xf numFmtId="3" fontId="1" fillId="3" borderId="0" xfId="0" applyNumberFormat="1" applyFont="1" applyFill="1"/>
    <xf numFmtId="1" fontId="2" fillId="3" borderId="0" xfId="0" applyNumberFormat="1" applyFont="1" applyFill="1"/>
    <xf numFmtId="165" fontId="0" fillId="3" borderId="0" xfId="0" applyNumberFormat="1" applyFill="1"/>
    <xf numFmtId="165" fontId="2" fillId="3" borderId="0" xfId="0" applyNumberFormat="1" applyFont="1" applyFill="1"/>
    <xf numFmtId="0" fontId="4" fillId="3" borderId="0" xfId="0" applyFont="1" applyFill="1"/>
    <xf numFmtId="3" fontId="4" fillId="3" borderId="0" xfId="0" applyNumberFormat="1" applyFont="1" applyFill="1"/>
    <xf numFmtId="14" fontId="4" fillId="3" borderId="0" xfId="0" applyNumberFormat="1" applyFont="1" applyFill="1"/>
    <xf numFmtId="0" fontId="5" fillId="3" borderId="0" xfId="0" applyFont="1" applyFill="1"/>
    <xf numFmtId="2" fontId="2" fillId="0" borderId="0" xfId="0" applyNumberFormat="1" applyFont="1"/>
    <xf numFmtId="0" fontId="6" fillId="0" borderId="0" xfId="0" applyFont="1"/>
    <xf numFmtId="0" fontId="6" fillId="0" borderId="1" xfId="0" applyFont="1" applyBorder="1"/>
    <xf numFmtId="3" fontId="2" fillId="2" borderId="0" xfId="0" applyNumberFormat="1" applyFont="1" applyFill="1"/>
    <xf numFmtId="0" fontId="2" fillId="2" borderId="0" xfId="0" applyFont="1" applyFill="1"/>
    <xf numFmtId="0" fontId="7" fillId="0" borderId="0" xfId="0" applyFont="1"/>
    <xf numFmtId="3" fontId="1" fillId="0" borderId="0" xfId="0" applyNumberFormat="1" applyFont="1"/>
    <xf numFmtId="166" fontId="2" fillId="0" borderId="0" xfId="0" applyNumberFormat="1" applyFont="1"/>
    <xf numFmtId="4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49" fontId="2" fillId="0" borderId="0" xfId="0" applyNumberFormat="1" applyFont="1"/>
    <xf numFmtId="168" fontId="2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53"/>
  <sheetViews>
    <sheetView tabSelected="1" workbookViewId="0">
      <selection activeCell="H36" sqref="H36"/>
    </sheetView>
  </sheetViews>
  <sheetFormatPr baseColWidth="10" defaultColWidth="12.6640625" defaultRowHeight="15.75" customHeight="1" x14ac:dyDescent="0.15"/>
  <cols>
    <col min="1" max="1" width="16.83203125" customWidth="1"/>
    <col min="5" max="5" width="17.1640625" customWidth="1"/>
    <col min="8" max="8" width="25.33203125" customWidth="1"/>
  </cols>
  <sheetData>
    <row r="1" spans="1:27" ht="15.75" customHeight="1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15">
      <c r="B2" s="2">
        <v>44225</v>
      </c>
      <c r="C2" s="3">
        <v>147.82</v>
      </c>
      <c r="D2" s="4" t="s">
        <v>7</v>
      </c>
      <c r="E2" s="5">
        <v>48402</v>
      </c>
      <c r="F2" s="2">
        <v>44224</v>
      </c>
      <c r="H2" s="4" t="s">
        <v>8</v>
      </c>
    </row>
    <row r="3" spans="1:27" ht="15.75" customHeight="1" x14ac:dyDescent="0.15">
      <c r="B3" s="2">
        <v>44256</v>
      </c>
      <c r="C3" s="3">
        <v>516.16</v>
      </c>
      <c r="D3" s="4" t="s">
        <v>9</v>
      </c>
      <c r="E3" s="5">
        <v>51863</v>
      </c>
      <c r="F3" s="2">
        <v>44252</v>
      </c>
      <c r="G3" s="5">
        <f t="shared" ref="G3:G26" si="0">E3-E2</f>
        <v>3461</v>
      </c>
      <c r="H3" s="4" t="s">
        <v>10</v>
      </c>
    </row>
    <row r="4" spans="1:27" ht="15.75" customHeight="1" x14ac:dyDescent="0.15">
      <c r="B4" s="2">
        <v>44284</v>
      </c>
      <c r="C4" s="3">
        <v>185.77</v>
      </c>
      <c r="D4" s="4" t="s">
        <v>7</v>
      </c>
      <c r="E4" s="5">
        <v>52893</v>
      </c>
      <c r="F4" s="2">
        <v>44281</v>
      </c>
      <c r="G4" s="5">
        <f t="shared" si="0"/>
        <v>1030</v>
      </c>
      <c r="H4" s="4" t="s">
        <v>10</v>
      </c>
    </row>
    <row r="5" spans="1:27" ht="15.75" customHeight="1" x14ac:dyDescent="0.15">
      <c r="B5" s="2">
        <v>44314</v>
      </c>
      <c r="C5" s="3">
        <v>290.92</v>
      </c>
      <c r="D5" s="4" t="s">
        <v>9</v>
      </c>
      <c r="E5" s="5">
        <v>54502</v>
      </c>
      <c r="F5" s="6">
        <v>44312</v>
      </c>
      <c r="G5" s="5">
        <f t="shared" si="0"/>
        <v>1609</v>
      </c>
      <c r="H5" s="4" t="s">
        <v>10</v>
      </c>
    </row>
    <row r="6" spans="1:27" ht="15.75" customHeight="1" x14ac:dyDescent="0.15">
      <c r="B6" s="2">
        <v>44343</v>
      </c>
      <c r="C6" s="3">
        <v>204.88</v>
      </c>
      <c r="D6" s="4" t="s">
        <v>7</v>
      </c>
      <c r="E6" s="5">
        <v>55777</v>
      </c>
      <c r="F6" s="2">
        <v>44342</v>
      </c>
      <c r="G6" s="5">
        <f t="shared" si="0"/>
        <v>1275</v>
      </c>
      <c r="H6" s="4" t="s">
        <v>10</v>
      </c>
    </row>
    <row r="7" spans="1:27" ht="15.75" customHeight="1" x14ac:dyDescent="0.15">
      <c r="B7" s="2">
        <v>44377</v>
      </c>
      <c r="C7" s="3">
        <v>355.05</v>
      </c>
      <c r="D7" s="4" t="s">
        <v>9</v>
      </c>
      <c r="E7" s="5">
        <v>58224</v>
      </c>
      <c r="F7" s="2">
        <v>44376</v>
      </c>
      <c r="G7" s="5">
        <f t="shared" si="0"/>
        <v>2447</v>
      </c>
      <c r="H7" s="4" t="s">
        <v>11</v>
      </c>
    </row>
    <row r="8" spans="1:27" ht="15.75" customHeight="1" x14ac:dyDescent="0.15">
      <c r="B8" s="2">
        <v>44405</v>
      </c>
      <c r="C8" s="3">
        <v>140.21</v>
      </c>
      <c r="D8" s="4" t="s">
        <v>7</v>
      </c>
      <c r="E8" s="5">
        <v>59031</v>
      </c>
      <c r="F8" s="2">
        <v>44404</v>
      </c>
      <c r="G8" s="5">
        <f t="shared" si="0"/>
        <v>807</v>
      </c>
      <c r="H8" s="4" t="s">
        <v>11</v>
      </c>
    </row>
    <row r="9" spans="1:27" ht="15.75" customHeight="1" x14ac:dyDescent="0.15">
      <c r="B9" s="2">
        <v>44438</v>
      </c>
      <c r="C9" s="3">
        <v>264.98</v>
      </c>
      <c r="D9" s="4" t="s">
        <v>9</v>
      </c>
      <c r="E9" s="5">
        <v>60545</v>
      </c>
      <c r="F9" s="2">
        <v>44435</v>
      </c>
      <c r="G9" s="5">
        <f t="shared" si="0"/>
        <v>1514</v>
      </c>
      <c r="H9" s="4" t="s">
        <v>11</v>
      </c>
    </row>
    <row r="10" spans="1:27" ht="15.75" customHeight="1" x14ac:dyDescent="0.15">
      <c r="B10" s="2">
        <v>44467</v>
      </c>
      <c r="C10" s="3">
        <v>275.33</v>
      </c>
      <c r="D10" s="4" t="s">
        <v>7</v>
      </c>
      <c r="E10" s="5">
        <v>62108</v>
      </c>
      <c r="F10" s="2">
        <v>44468</v>
      </c>
      <c r="G10" s="5">
        <f t="shared" si="0"/>
        <v>1563</v>
      </c>
    </row>
    <row r="11" spans="1:27" ht="15.75" customHeight="1" x14ac:dyDescent="0.15">
      <c r="B11" s="2">
        <v>44497</v>
      </c>
      <c r="C11" s="3">
        <v>49.55</v>
      </c>
      <c r="D11" s="4" t="s">
        <v>9</v>
      </c>
      <c r="E11" s="5">
        <v>62298</v>
      </c>
      <c r="F11" s="2">
        <v>44497</v>
      </c>
      <c r="G11" s="5">
        <f t="shared" si="0"/>
        <v>190</v>
      </c>
    </row>
    <row r="12" spans="1:27" ht="15.75" customHeight="1" x14ac:dyDescent="0.15">
      <c r="B12" s="2">
        <v>44529</v>
      </c>
      <c r="C12" s="3">
        <v>51.14</v>
      </c>
      <c r="D12" s="4" t="s">
        <v>7</v>
      </c>
      <c r="E12" s="5">
        <v>62501</v>
      </c>
      <c r="F12" s="2">
        <v>44530</v>
      </c>
      <c r="G12" s="5">
        <f t="shared" si="0"/>
        <v>203</v>
      </c>
      <c r="H12" s="4" t="s">
        <v>12</v>
      </c>
    </row>
    <row r="13" spans="1:27" ht="15.75" customHeight="1" x14ac:dyDescent="0.15">
      <c r="A13" s="7"/>
      <c r="B13" s="2">
        <v>44564</v>
      </c>
      <c r="C13" s="3">
        <v>48.17</v>
      </c>
      <c r="D13" s="4" t="s">
        <v>7</v>
      </c>
      <c r="E13" s="5">
        <v>62691</v>
      </c>
      <c r="F13" s="2">
        <v>44559</v>
      </c>
      <c r="G13" s="5">
        <f t="shared" si="0"/>
        <v>190</v>
      </c>
      <c r="H13" s="4" t="s">
        <v>13</v>
      </c>
      <c r="I13" s="4" t="s">
        <v>14</v>
      </c>
    </row>
    <row r="14" spans="1:27" ht="15.75" customHeight="1" x14ac:dyDescent="0.15">
      <c r="A14" s="7"/>
      <c r="B14" s="2">
        <v>44588</v>
      </c>
      <c r="C14" s="3">
        <v>201.42</v>
      </c>
      <c r="D14" s="4" t="s">
        <v>7</v>
      </c>
      <c r="E14" s="5">
        <v>63868</v>
      </c>
      <c r="F14" s="2">
        <v>44588</v>
      </c>
      <c r="G14" s="5">
        <f t="shared" si="0"/>
        <v>1177</v>
      </c>
    </row>
    <row r="15" spans="1:27" ht="15.75" customHeight="1" x14ac:dyDescent="0.15">
      <c r="A15" s="7"/>
      <c r="B15" s="2">
        <v>44623</v>
      </c>
      <c r="C15" s="3">
        <v>955.4</v>
      </c>
      <c r="D15" s="4" t="s">
        <v>9</v>
      </c>
      <c r="E15" s="5">
        <v>69929</v>
      </c>
      <c r="F15" s="2">
        <v>44622</v>
      </c>
      <c r="G15" s="5">
        <f t="shared" si="0"/>
        <v>6061</v>
      </c>
      <c r="H15" s="4"/>
    </row>
    <row r="16" spans="1:27" ht="15.75" customHeight="1" x14ac:dyDescent="0.15">
      <c r="A16" s="7"/>
      <c r="B16" s="2">
        <v>44648</v>
      </c>
      <c r="C16" s="3">
        <v>171.36</v>
      </c>
      <c r="D16" s="4" t="s">
        <v>7</v>
      </c>
      <c r="E16" s="5">
        <v>70880</v>
      </c>
      <c r="F16" s="2">
        <v>44648</v>
      </c>
      <c r="G16" s="5">
        <f t="shared" si="0"/>
        <v>951</v>
      </c>
    </row>
    <row r="17" spans="1:27" ht="15.75" customHeight="1" x14ac:dyDescent="0.15">
      <c r="B17" s="2">
        <v>44686</v>
      </c>
      <c r="C17" s="3">
        <v>241.09</v>
      </c>
      <c r="D17" s="4" t="s">
        <v>9</v>
      </c>
      <c r="E17" s="5">
        <v>72142</v>
      </c>
      <c r="F17" s="2">
        <v>44685</v>
      </c>
      <c r="G17" s="5">
        <f t="shared" si="0"/>
        <v>1262</v>
      </c>
    </row>
    <row r="18" spans="1:27" ht="15.75" customHeight="1" x14ac:dyDescent="0.15">
      <c r="A18" s="7"/>
      <c r="B18" s="2">
        <v>44707</v>
      </c>
      <c r="C18" s="3">
        <v>163.94</v>
      </c>
      <c r="D18" s="4" t="s">
        <v>7</v>
      </c>
      <c r="E18" s="5">
        <v>73077</v>
      </c>
      <c r="F18" s="2">
        <v>44708</v>
      </c>
      <c r="G18" s="5">
        <f t="shared" si="0"/>
        <v>935</v>
      </c>
    </row>
    <row r="19" spans="1:27" ht="15.75" customHeight="1" x14ac:dyDescent="0.15">
      <c r="A19" s="7"/>
      <c r="B19" s="2">
        <v>44739</v>
      </c>
      <c r="C19" s="3">
        <v>39.08</v>
      </c>
      <c r="D19" s="4" t="s">
        <v>9</v>
      </c>
      <c r="E19" s="5">
        <v>73199</v>
      </c>
      <c r="F19" s="2">
        <v>44736</v>
      </c>
      <c r="G19" s="5">
        <f t="shared" si="0"/>
        <v>122</v>
      </c>
    </row>
    <row r="20" spans="1:27" ht="15.75" customHeight="1" x14ac:dyDescent="0.15">
      <c r="A20" s="7"/>
      <c r="B20" s="2">
        <v>44854</v>
      </c>
      <c r="C20" s="3">
        <v>145.63</v>
      </c>
      <c r="D20" s="4" t="s">
        <v>7</v>
      </c>
      <c r="E20" s="5">
        <v>73907</v>
      </c>
      <c r="F20" s="2">
        <v>44760</v>
      </c>
      <c r="G20" s="5">
        <f t="shared" si="0"/>
        <v>708</v>
      </c>
      <c r="H20" s="4" t="s">
        <v>15</v>
      </c>
    </row>
    <row r="21" spans="1:27" ht="15.75" customHeight="1" x14ac:dyDescent="0.15">
      <c r="A21" s="7"/>
      <c r="B21" s="2">
        <v>44854</v>
      </c>
      <c r="C21" s="3">
        <v>483.16</v>
      </c>
      <c r="D21" s="4" t="s">
        <v>7</v>
      </c>
      <c r="E21" s="5">
        <v>76003</v>
      </c>
      <c r="F21" s="2">
        <v>44832</v>
      </c>
      <c r="G21" s="5">
        <f t="shared" si="0"/>
        <v>2096</v>
      </c>
      <c r="H21" s="4" t="s">
        <v>16</v>
      </c>
      <c r="I21" s="4"/>
    </row>
    <row r="22" spans="1:27" ht="15.75" customHeight="1" x14ac:dyDescent="0.15">
      <c r="A22" s="7"/>
      <c r="B22" s="2">
        <v>44865</v>
      </c>
      <c r="C22" s="3">
        <v>378.86</v>
      </c>
      <c r="D22" s="4" t="s">
        <v>9</v>
      </c>
      <c r="E22" s="5">
        <v>77326</v>
      </c>
      <c r="F22" s="2">
        <v>44865</v>
      </c>
      <c r="G22" s="5">
        <f t="shared" si="0"/>
        <v>1323</v>
      </c>
      <c r="H22" s="4" t="s">
        <v>17</v>
      </c>
      <c r="I22" s="4"/>
    </row>
    <row r="23" spans="1:27" ht="15.75" customHeight="1" x14ac:dyDescent="0.15">
      <c r="A23" s="8"/>
      <c r="B23" s="9">
        <v>44933</v>
      </c>
      <c r="C23" s="10">
        <v>961.61</v>
      </c>
      <c r="D23" s="8" t="s">
        <v>7</v>
      </c>
      <c r="E23" s="11">
        <v>80877</v>
      </c>
      <c r="F23" s="9">
        <v>44894</v>
      </c>
      <c r="G23" s="11">
        <f t="shared" si="0"/>
        <v>3551</v>
      </c>
      <c r="H23" s="8" t="s">
        <v>18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.75" customHeight="1" x14ac:dyDescent="0.15">
      <c r="A24" s="8"/>
      <c r="B24" s="9">
        <v>44933</v>
      </c>
      <c r="C24" s="10">
        <v>903.05</v>
      </c>
      <c r="D24" s="8" t="s">
        <v>9</v>
      </c>
      <c r="E24" s="11">
        <v>84427</v>
      </c>
      <c r="F24" s="9">
        <v>44925</v>
      </c>
      <c r="G24" s="11">
        <f t="shared" si="0"/>
        <v>3550</v>
      </c>
      <c r="H24" s="40" t="s">
        <v>59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.75" customHeight="1" x14ac:dyDescent="0.15">
      <c r="B25" s="2">
        <v>44956</v>
      </c>
      <c r="C25" s="3">
        <v>431.43</v>
      </c>
      <c r="D25" s="4" t="s">
        <v>7</v>
      </c>
      <c r="E25" s="5">
        <v>86085</v>
      </c>
      <c r="F25" s="2">
        <v>44956</v>
      </c>
      <c r="G25" s="5">
        <f t="shared" si="0"/>
        <v>1658</v>
      </c>
      <c r="H25" s="4" t="s">
        <v>19</v>
      </c>
      <c r="I25" s="4"/>
    </row>
    <row r="26" spans="1:27" ht="15.75" customHeight="1" x14ac:dyDescent="0.15">
      <c r="B26" s="2">
        <v>44987</v>
      </c>
      <c r="C26" s="3">
        <v>1547.41</v>
      </c>
      <c r="D26" s="4" t="s">
        <v>9</v>
      </c>
      <c r="E26" s="5">
        <v>92526</v>
      </c>
      <c r="F26" s="2">
        <v>44987</v>
      </c>
      <c r="G26" s="5">
        <f t="shared" si="0"/>
        <v>6441</v>
      </c>
      <c r="H26" s="4" t="s">
        <v>20</v>
      </c>
      <c r="I26" s="12"/>
      <c r="J26" s="4"/>
      <c r="L26" s="4"/>
      <c r="N26" s="4"/>
    </row>
    <row r="27" spans="1:27" ht="15.75" customHeight="1" x14ac:dyDescent="0.15">
      <c r="A27" s="13"/>
      <c r="B27" s="14" t="s">
        <v>21</v>
      </c>
      <c r="C27" s="15">
        <f>SUM(C2:C13)/12</f>
        <v>210.83166666666668</v>
      </c>
      <c r="D27" s="13"/>
      <c r="E27" s="13"/>
      <c r="F27" s="13"/>
      <c r="G27" s="16">
        <f>SUM(G2:G13)/12</f>
        <v>1190.75</v>
      </c>
      <c r="H27" s="14"/>
      <c r="I27" s="17"/>
      <c r="J27" s="13"/>
      <c r="K27" s="18"/>
      <c r="L27" s="13"/>
      <c r="M27" s="19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.75" customHeight="1" x14ac:dyDescent="0.15">
      <c r="A28" s="13"/>
      <c r="B28" s="14" t="s">
        <v>22</v>
      </c>
      <c r="C28" s="15">
        <f>SUM(C14:C24)/11</f>
        <v>422.23636363636359</v>
      </c>
      <c r="D28" s="13"/>
      <c r="E28" s="13"/>
      <c r="F28" s="13"/>
      <c r="G28" s="16">
        <f>SUM(G14:G24)/11</f>
        <v>1976</v>
      </c>
      <c r="H28" s="14"/>
      <c r="I28" s="17"/>
      <c r="J28" s="13"/>
      <c r="K28" s="19"/>
      <c r="L28" s="13"/>
      <c r="M28" s="19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.75" customHeight="1" x14ac:dyDescent="0.15">
      <c r="A29" s="20"/>
      <c r="B29" s="14" t="s">
        <v>23</v>
      </c>
      <c r="C29" s="15">
        <f>SUM(C25:C26)/2</f>
        <v>989.42000000000007</v>
      </c>
      <c r="D29" s="20"/>
      <c r="E29" s="21"/>
      <c r="F29" s="22"/>
      <c r="G29" s="16">
        <f>SUM(G25:G26)/2</f>
        <v>4049.5</v>
      </c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1" spans="1:27" ht="15.75" customHeight="1" x14ac:dyDescent="0.15">
      <c r="C31" s="4"/>
    </row>
    <row r="32" spans="1:27" ht="15.75" customHeight="1" x14ac:dyDescent="0.15">
      <c r="G32" s="12"/>
    </row>
    <row r="33" spans="1:12" ht="15.75" customHeight="1" x14ac:dyDescent="0.15">
      <c r="G33" s="12"/>
    </row>
    <row r="34" spans="1:12" ht="15.75" customHeight="1" x14ac:dyDescent="0.15">
      <c r="A34" s="37" t="s">
        <v>49</v>
      </c>
      <c r="B34" s="7">
        <v>44824</v>
      </c>
      <c r="C34" s="5">
        <v>75092</v>
      </c>
      <c r="D34" s="38" t="s">
        <v>48</v>
      </c>
      <c r="G34" s="24"/>
    </row>
    <row r="35" spans="1:12" ht="15.75" customHeight="1" x14ac:dyDescent="0.15">
      <c r="A35" s="38" t="s">
        <v>50</v>
      </c>
      <c r="B35" s="7">
        <v>44497</v>
      </c>
      <c r="C35" s="5">
        <v>62298</v>
      </c>
      <c r="D35" s="38" t="s">
        <v>48</v>
      </c>
    </row>
    <row r="36" spans="1:12" ht="15.75" customHeight="1" x14ac:dyDescent="0.15">
      <c r="C36" s="12">
        <f>C34-C35</f>
        <v>12794</v>
      </c>
      <c r="D36" s="39" t="s">
        <v>51</v>
      </c>
    </row>
    <row r="37" spans="1:12" ht="15.75" customHeight="1" x14ac:dyDescent="0.15">
      <c r="C37" s="4">
        <v>39.130000000000003</v>
      </c>
      <c r="D37" s="39" t="s">
        <v>53</v>
      </c>
      <c r="L37" s="25"/>
    </row>
    <row r="38" spans="1:12" ht="15.75" customHeight="1" x14ac:dyDescent="0.15">
      <c r="C38" s="4"/>
      <c r="D38" s="4"/>
      <c r="L38" s="25"/>
    </row>
    <row r="39" spans="1:12" ht="15.75" customHeight="1" x14ac:dyDescent="0.15">
      <c r="D39" s="4"/>
      <c r="L39" s="26"/>
    </row>
    <row r="40" spans="1:12" ht="15.75" customHeight="1" x14ac:dyDescent="0.15">
      <c r="A40" s="39" t="s">
        <v>54</v>
      </c>
      <c r="B40" s="7">
        <v>44623</v>
      </c>
      <c r="C40" s="5">
        <v>69929</v>
      </c>
      <c r="D40" s="39" t="s">
        <v>48</v>
      </c>
      <c r="L40" s="25"/>
    </row>
    <row r="41" spans="1:12" ht="15.75" customHeight="1" x14ac:dyDescent="0.15">
      <c r="B41" s="7">
        <v>44497</v>
      </c>
      <c r="C41" s="5">
        <v>62298</v>
      </c>
      <c r="D41" s="39" t="s">
        <v>48</v>
      </c>
    </row>
    <row r="42" spans="1:12" ht="15.75" customHeight="1" x14ac:dyDescent="0.15">
      <c r="B42" s="7"/>
      <c r="C42" s="5">
        <f>C40-C41</f>
        <v>7631</v>
      </c>
      <c r="D42" s="39" t="s">
        <v>51</v>
      </c>
    </row>
    <row r="43" spans="1:12" ht="15.75" customHeight="1" x14ac:dyDescent="0.15">
      <c r="C43" s="39">
        <v>60.56</v>
      </c>
      <c r="D43" s="39" t="s">
        <v>52</v>
      </c>
    </row>
    <row r="45" spans="1:12" ht="15.75" customHeight="1" x14ac:dyDescent="0.15">
      <c r="A45" s="39" t="s">
        <v>55</v>
      </c>
      <c r="B45" s="7">
        <v>44686</v>
      </c>
      <c r="C45" s="5">
        <v>72142</v>
      </c>
      <c r="D45" s="39" t="s">
        <v>48</v>
      </c>
    </row>
    <row r="46" spans="1:12" ht="15.75" customHeight="1" x14ac:dyDescent="0.15">
      <c r="B46" s="7">
        <v>44623</v>
      </c>
      <c r="C46" s="5">
        <v>69929</v>
      </c>
      <c r="D46" s="39" t="s">
        <v>48</v>
      </c>
    </row>
    <row r="47" spans="1:12" ht="15.75" customHeight="1" x14ac:dyDescent="0.15">
      <c r="C47" s="4">
        <f>C45-C46</f>
        <v>2213</v>
      </c>
      <c r="D47" s="39" t="s">
        <v>51</v>
      </c>
    </row>
    <row r="48" spans="1:12" ht="13" x14ac:dyDescent="0.15">
      <c r="C48" s="4">
        <v>35.130000000000003</v>
      </c>
      <c r="D48" s="39" t="s">
        <v>58</v>
      </c>
    </row>
    <row r="50" spans="1:12" ht="13" x14ac:dyDescent="0.15">
      <c r="A50" s="39" t="s">
        <v>56</v>
      </c>
      <c r="B50" s="7">
        <v>44824</v>
      </c>
      <c r="C50" s="5">
        <v>75092</v>
      </c>
      <c r="D50" s="39" t="s">
        <v>48</v>
      </c>
      <c r="L50" s="25"/>
    </row>
    <row r="51" spans="1:12" ht="13" x14ac:dyDescent="0.15">
      <c r="B51" s="7">
        <v>44686</v>
      </c>
      <c r="C51" s="5">
        <v>72142</v>
      </c>
      <c r="D51" s="39" t="s">
        <v>48</v>
      </c>
      <c r="L51" s="25"/>
    </row>
    <row r="52" spans="1:12" ht="13" x14ac:dyDescent="0.15">
      <c r="C52" s="4">
        <f>C50-C51</f>
        <v>2950</v>
      </c>
      <c r="D52" s="39" t="s">
        <v>51</v>
      </c>
      <c r="L52" s="25"/>
    </row>
    <row r="53" spans="1:12" ht="13" x14ac:dyDescent="0.15">
      <c r="C53" s="4">
        <v>21.38</v>
      </c>
      <c r="D53" s="39" t="s">
        <v>57</v>
      </c>
      <c r="L53" s="26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J16"/>
  <sheetViews>
    <sheetView workbookViewId="0">
      <selection activeCell="H19" sqref="H19"/>
    </sheetView>
  </sheetViews>
  <sheetFormatPr baseColWidth="10" defaultColWidth="12.6640625" defaultRowHeight="15.75" customHeight="1" x14ac:dyDescent="0.15"/>
  <cols>
    <col min="1" max="1" width="13.6640625" customWidth="1"/>
    <col min="3" max="4" width="13.6640625" customWidth="1"/>
  </cols>
  <sheetData>
    <row r="2" spans="1:10" ht="15.75" customHeight="1" x14ac:dyDescent="0.15">
      <c r="A2" s="1" t="s">
        <v>24</v>
      </c>
      <c r="B2" s="4" t="s">
        <v>5</v>
      </c>
      <c r="C2" s="4" t="s">
        <v>25</v>
      </c>
      <c r="D2" s="1" t="s">
        <v>26</v>
      </c>
      <c r="E2" s="4" t="s">
        <v>5</v>
      </c>
      <c r="F2" s="4" t="s">
        <v>25</v>
      </c>
      <c r="G2" s="1" t="s">
        <v>27</v>
      </c>
      <c r="H2" s="4" t="s">
        <v>5</v>
      </c>
      <c r="I2" s="4" t="s">
        <v>25</v>
      </c>
    </row>
    <row r="3" spans="1:10" ht="15.75" customHeight="1" x14ac:dyDescent="0.15">
      <c r="A3" s="4" t="s">
        <v>28</v>
      </c>
      <c r="B3" s="4">
        <v>852</v>
      </c>
      <c r="C3" s="4">
        <v>22</v>
      </c>
      <c r="D3" s="4" t="s">
        <v>29</v>
      </c>
      <c r="E3" s="4">
        <v>1177</v>
      </c>
      <c r="F3" s="4">
        <v>29</v>
      </c>
      <c r="G3" s="4" t="s">
        <v>30</v>
      </c>
      <c r="H3" s="4">
        <v>1658</v>
      </c>
      <c r="I3" s="4">
        <v>31</v>
      </c>
    </row>
    <row r="4" spans="1:10" ht="15.75" customHeight="1" x14ac:dyDescent="0.15">
      <c r="A4" s="4" t="s">
        <v>31</v>
      </c>
      <c r="B4" s="5">
        <v>3461</v>
      </c>
      <c r="C4" s="4">
        <v>28</v>
      </c>
      <c r="D4" s="4" t="s">
        <v>32</v>
      </c>
      <c r="E4" s="5">
        <v>6061</v>
      </c>
      <c r="F4" s="4">
        <v>34</v>
      </c>
      <c r="G4" s="4" t="s">
        <v>33</v>
      </c>
      <c r="H4" s="4">
        <v>6441</v>
      </c>
      <c r="I4" s="4">
        <v>31</v>
      </c>
    </row>
    <row r="5" spans="1:10" ht="15.75" customHeight="1" x14ac:dyDescent="0.15">
      <c r="A5" s="4" t="s">
        <v>34</v>
      </c>
      <c r="B5" s="27">
        <v>1030</v>
      </c>
      <c r="C5" s="4">
        <v>29</v>
      </c>
      <c r="D5" s="4" t="s">
        <v>35</v>
      </c>
      <c r="E5" s="27">
        <v>951</v>
      </c>
      <c r="F5" s="4">
        <v>25</v>
      </c>
      <c r="G5" s="4" t="s">
        <v>36</v>
      </c>
      <c r="H5" s="28">
        <v>3039</v>
      </c>
      <c r="I5" s="4">
        <v>26</v>
      </c>
      <c r="J5" s="29" t="s">
        <v>37</v>
      </c>
    </row>
    <row r="6" spans="1:10" ht="15.75" customHeight="1" x14ac:dyDescent="0.15">
      <c r="A6" s="4" t="s">
        <v>38</v>
      </c>
      <c r="B6" s="5">
        <v>1609</v>
      </c>
      <c r="C6" s="4">
        <v>31</v>
      </c>
      <c r="D6" s="4" t="s">
        <v>39</v>
      </c>
      <c r="E6" s="5">
        <v>1262</v>
      </c>
      <c r="F6" s="4">
        <v>37</v>
      </c>
      <c r="G6" s="4" t="s">
        <v>40</v>
      </c>
      <c r="H6" s="1"/>
    </row>
    <row r="7" spans="1:10" ht="15.75" customHeight="1" x14ac:dyDescent="0.15">
      <c r="A7" s="4" t="s">
        <v>41</v>
      </c>
      <c r="B7" s="30">
        <f>SUM(B3:B6)</f>
        <v>6952</v>
      </c>
      <c r="C7" s="1">
        <f>SUM(C3:C6)</f>
        <v>110</v>
      </c>
      <c r="E7" s="30">
        <f t="shared" ref="E7:F7" si="0">SUM(E3:E6)</f>
        <v>9451</v>
      </c>
      <c r="F7" s="30">
        <f t="shared" si="0"/>
        <v>125</v>
      </c>
      <c r="G7" s="31"/>
      <c r="H7" s="30">
        <f>SUM(H3:H6)</f>
        <v>11138</v>
      </c>
      <c r="I7" s="4">
        <f>SUM(I3:I5)</f>
        <v>88</v>
      </c>
    </row>
    <row r="8" spans="1:10" ht="15.75" customHeight="1" x14ac:dyDescent="0.15">
      <c r="C8" s="24">
        <f>B7/C7</f>
        <v>63.2</v>
      </c>
      <c r="D8" s="4" t="s">
        <v>42</v>
      </c>
      <c r="E8" s="1"/>
      <c r="F8" s="24">
        <f>E7/F7</f>
        <v>75.608000000000004</v>
      </c>
      <c r="G8" s="4" t="s">
        <v>42</v>
      </c>
      <c r="I8" s="24">
        <f>H7/I7</f>
        <v>126.56818181818181</v>
      </c>
      <c r="J8" s="4" t="s">
        <v>42</v>
      </c>
    </row>
    <row r="9" spans="1:10" ht="15.75" customHeight="1" x14ac:dyDescent="0.15">
      <c r="C9" s="24">
        <f>B3/C3</f>
        <v>38.727272727272727</v>
      </c>
      <c r="D9" s="4" t="s">
        <v>43</v>
      </c>
      <c r="I9" s="4">
        <v>105.6</v>
      </c>
      <c r="J9" s="4" t="s">
        <v>44</v>
      </c>
    </row>
    <row r="11" spans="1:10" ht="15.75" customHeight="1" x14ac:dyDescent="0.15">
      <c r="C11" s="7"/>
      <c r="D11" s="7"/>
      <c r="H11" s="7"/>
    </row>
    <row r="12" spans="1:10" ht="15.75" customHeight="1" x14ac:dyDescent="0.15">
      <c r="C12" s="32"/>
      <c r="D12" s="33"/>
      <c r="H12" s="7"/>
    </row>
    <row r="13" spans="1:10" ht="15.75" customHeight="1" x14ac:dyDescent="0.15">
      <c r="A13" s="37" t="s">
        <v>45</v>
      </c>
      <c r="C13" s="7"/>
      <c r="D13" s="7"/>
    </row>
    <row r="14" spans="1:10" ht="15.75" customHeight="1" x14ac:dyDescent="0.15">
      <c r="A14" s="34">
        <v>44197</v>
      </c>
      <c r="B14" s="4">
        <v>1286</v>
      </c>
      <c r="C14" s="7"/>
      <c r="D14" s="35" t="s">
        <v>46</v>
      </c>
      <c r="E14" s="4">
        <v>1406</v>
      </c>
      <c r="G14" s="34">
        <v>44927</v>
      </c>
      <c r="H14" s="4">
        <v>996</v>
      </c>
    </row>
    <row r="15" spans="1:10" ht="15.75" customHeight="1" x14ac:dyDescent="0.15">
      <c r="A15" s="34">
        <v>44228</v>
      </c>
      <c r="B15" s="4">
        <v>1152</v>
      </c>
      <c r="C15" s="7"/>
      <c r="D15" s="35" t="s">
        <v>47</v>
      </c>
      <c r="E15" s="4">
        <v>1055</v>
      </c>
      <c r="G15" s="34">
        <v>44958</v>
      </c>
      <c r="H15" s="4">
        <v>934</v>
      </c>
    </row>
    <row r="16" spans="1:10" ht="15.75" customHeight="1" x14ac:dyDescent="0.15">
      <c r="A16" s="34">
        <v>44256</v>
      </c>
      <c r="B16" s="4">
        <v>887</v>
      </c>
      <c r="D16" s="36">
        <v>44621</v>
      </c>
      <c r="E16" s="4">
        <v>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Central Hudson</vt:lpstr>
      <vt:lpstr>Winter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2023-04-03T00:27:49Z</dcterms:created>
  <dcterms:modified xsi:type="dcterms:W3CDTF">2023-04-03T00:29:12Z</dcterms:modified>
</cp:coreProperties>
</file>